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rFont val="Tahoma"/>
            <family val="0"/>
          </rPr>
          <t>Nombre del medio (si es un número, código vinculado a ese medio)</t>
        </r>
      </text>
    </comment>
    <comment ref="F1" authorId="0">
      <text>
        <r>
          <rPr>
            <sz val="8"/>
            <rFont val="Tahoma"/>
            <family val="0"/>
          </rPr>
          <t>Coste económico que supondría publicar un anuncio de las mismas características / tamaño que la noticia, en ese medio.</t>
        </r>
      </text>
    </comment>
    <comment ref="G1" authorId="0">
      <text>
        <r>
          <rPr>
            <sz val="8"/>
            <rFont val="Tahoma"/>
            <family val="0"/>
          </rPr>
          <t>Impacto subjetivo de la noticia sobre la audiencia, puede ser Positivo, Negativo o Neutro.</t>
        </r>
      </text>
    </comment>
    <comment ref="I1" authorId="0">
      <text>
        <r>
          <rPr>
            <sz val="8"/>
            <rFont val="Tahoma"/>
            <family val="0"/>
          </rPr>
          <t>OTS: Opportunity To See. Total de audiencia del medio de comunicación. Cantidad de personas que acceden al medio y por tanto subsceptibles de haber leído o visionado la noticia.</t>
        </r>
      </text>
    </comment>
    <comment ref="J1" authorId="0">
      <text>
        <r>
          <rPr>
            <sz val="8"/>
            <rFont val="Tahoma"/>
            <family val="0"/>
          </rPr>
          <t>Estimación del número de personas que leen o visionan una noticia concreta de ese medio.</t>
        </r>
      </text>
    </comment>
    <comment ref="L1" authorId="0">
      <text>
        <r>
          <rPr>
            <sz val="8"/>
            <rFont val="Tahoma"/>
            <family val="0"/>
          </rPr>
          <t>Número de usuarios del medio.</t>
        </r>
      </text>
    </comment>
    <comment ref="M1" authorId="0">
      <text>
        <r>
          <rPr>
            <sz val="8"/>
            <rFont val="Tahoma"/>
            <family val="0"/>
          </rPr>
          <t>Audiencia de un medio impreso, cadena de TV o emisora de radio según el Estudio General de Medios</t>
        </r>
      </text>
    </comment>
    <comment ref="N1" authorId="0">
      <text>
        <r>
          <rPr>
            <sz val="8"/>
            <rFont val="Tahoma"/>
            <family val="0"/>
          </rPr>
          <t>Cantidad de ejemplares emitidos por el medio por cada ecición. Solo para prensa impresa</t>
        </r>
      </text>
    </comment>
    <comment ref="O1" authorId="0">
      <text>
        <r>
          <rPr>
            <sz val="8"/>
            <rFont val="Tahoma"/>
            <family val="0"/>
          </rPr>
          <t>Cantidad de ejemplares efectivamente vendidos de cada edición. Sólo para prensa impresa.</t>
        </r>
      </text>
    </comment>
    <comment ref="P1" authorId="0">
      <text>
        <r>
          <rPr>
            <sz val="8"/>
            <rFont val="Tahoma"/>
            <family val="0"/>
          </rPr>
          <t>Clasificación temática o regional de un medio</t>
        </r>
      </text>
    </comment>
    <comment ref="R1" authorId="0">
      <text>
        <r>
          <rPr>
            <sz val="8"/>
            <rFont val="Tahoma"/>
            <family val="0"/>
          </rPr>
          <t>Factor de corrección sobre la Valoración de la noticia en función de la relevancia de la noticia para el tema o expresión buscado o para los objetivos de comunicación.</t>
        </r>
      </text>
    </comment>
    <comment ref="S1" authorId="0">
      <text>
        <r>
          <rPr>
            <sz val="8"/>
            <rFont val="Tahoma"/>
            <family val="0"/>
          </rPr>
          <t>ProporciÃ³n de la pÃ¡gina ocupada por la noticia, usado para calcular la valoraciÃ³n. En medios digitales es irrelevante.</t>
        </r>
      </text>
    </comment>
    <comment ref="Y1" authorId="0">
      <text>
        <r>
          <rPr>
            <sz val="8"/>
            <rFont val="Tahoma"/>
            <family val="0"/>
          </rPr>
          <t xml:space="preserve">Media de noticias diarias de un medio digital. </t>
        </r>
      </text>
    </comment>
    <comment ref="Z1" authorId="0">
      <text>
        <r>
          <rPr>
            <sz val="8"/>
            <rFont val="Tahoma"/>
            <family val="0"/>
          </rPr>
          <t>Usuarios del medio según Alexa.</t>
        </r>
      </text>
    </comment>
    <comment ref="AA1" authorId="0">
      <text>
        <r>
          <rPr>
            <sz val="8"/>
            <rFont val="Tahoma"/>
            <family val="0"/>
          </rPr>
          <t>Usuarios del medio según Google Trends</t>
        </r>
      </text>
    </comment>
    <comment ref="AB1" authorId="0">
      <text>
        <r>
          <rPr>
            <sz val="8"/>
            <rFont val="Tahoma"/>
            <family val="0"/>
          </rPr>
          <t>Usuarios del medio según OJD</t>
        </r>
      </text>
    </comment>
    <comment ref="AC1" authorId="0">
      <text>
        <r>
          <rPr>
            <sz val="8"/>
            <rFont val="Tahoma"/>
            <family val="0"/>
          </rPr>
          <t>Coste de publicidad en el medio,en forma de banner o página completa en color.</t>
        </r>
      </text>
    </comment>
    <comment ref="AD1" authorId="0">
      <text>
        <r>
          <rPr>
            <sz val="8"/>
            <rFont val="Tahoma"/>
            <family val="0"/>
          </rPr>
          <t>Cantidad de apariciones de la palabra de búsqueda en la misma noticia</t>
        </r>
      </text>
    </comment>
    <comment ref="AE1" authorId="0">
      <text>
        <r>
          <rPr>
            <sz val="8"/>
            <rFont val="Tahoma"/>
            <family val="0"/>
          </rPr>
          <t>Media de páginas que un usuario visita en el sitio web. Cantidad media de noticias vistas por un usuario en el medio.</t>
        </r>
      </text>
    </comment>
    <comment ref="AF1" authorId="0">
      <text>
        <r>
          <rPr>
            <sz val="8"/>
            <rFont val="Tahoma"/>
            <family val="0"/>
          </rPr>
          <t>Aplicada al número de usuarios para determinar la Audiencia en sitios con contenidos adicionales a noticias.</t>
        </r>
      </text>
    </comment>
    <comment ref="AG1" authorId="0">
      <text>
        <r>
          <rPr>
            <sz val="8"/>
            <rFont val="Tahoma"/>
            <family val="0"/>
          </rPr>
          <t>Posición del medio en el ranking de visitas de Alexa</t>
        </r>
      </text>
    </comment>
    <comment ref="AH1" authorId="0">
      <text>
        <r>
          <rPr>
            <sz val="8"/>
            <rFont val="Tahoma"/>
            <family val="0"/>
          </rPr>
          <t>Usuarios totales de internet en el momento</t>
        </r>
      </text>
    </comment>
    <comment ref="AI1" authorId="0">
      <text>
        <r>
          <rPr>
            <sz val="8"/>
            <rFont val="Tahoma"/>
            <family val="0"/>
          </rPr>
          <t>Porcentaje de usuarios del medio respecto al total de usuarios de internet, para calcular el número de usuarios.</t>
        </r>
      </text>
    </comment>
  </commentList>
</comments>
</file>

<file path=xl/sharedStrings.xml><?xml version="1.0" encoding="utf-8"?>
<sst xmlns="http://schemas.openxmlformats.org/spreadsheetml/2006/main" count="190" uniqueCount="93">
  <si>
    <t>Titular</t>
  </si>
  <si>
    <t>Fecha</t>
  </si>
  <si>
    <t>Medio</t>
  </si>
  <si>
    <t>Tema</t>
  </si>
  <si>
    <t>Expresión</t>
  </si>
  <si>
    <t>Valor Equivalente Publicitario</t>
  </si>
  <si>
    <t>Valoración por sentimiento</t>
  </si>
  <si>
    <t>Etiqueta</t>
  </si>
  <si>
    <t>Total: Audiencia del medio</t>
  </si>
  <si>
    <t>Total: Audiencia de la noticia</t>
  </si>
  <si>
    <t>Prensa impresa: Audiencia del medio</t>
  </si>
  <si>
    <t>Internet: Audiencia del medio (usuarios)</t>
  </si>
  <si>
    <t>EGM</t>
  </si>
  <si>
    <t>Prensa impresa: Tirada</t>
  </si>
  <si>
    <t>Prensa impresa: Difusión</t>
  </si>
  <si>
    <t>Ubicación</t>
  </si>
  <si>
    <t>Tipo de Medio</t>
  </si>
  <si>
    <t>Relevancia</t>
  </si>
  <si>
    <t>Tamaño (Páginas)</t>
  </si>
  <si>
    <t>Duración</t>
  </si>
  <si>
    <t>Hora inicio</t>
  </si>
  <si>
    <t>Hora final</t>
  </si>
  <si>
    <t>Programa</t>
  </si>
  <si>
    <t>Id medio</t>
  </si>
  <si>
    <t>Media de Noticias</t>
  </si>
  <si>
    <t>Alexa (visitas al medio)</t>
  </si>
  <si>
    <t>Google (visitas al medio)</t>
  </si>
  <si>
    <t>OJD (visitas al medio)</t>
  </si>
  <si>
    <t>Precio</t>
  </si>
  <si>
    <t>Apariciones</t>
  </si>
  <si>
    <t>Páginas x Usuario</t>
  </si>
  <si>
    <t>Corrección</t>
  </si>
  <si>
    <t>Ranquing Alexa</t>
  </si>
  <si>
    <t>Usuarios totales internet</t>
  </si>
  <si>
    <t>Reach (Alexa)</t>
  </si>
  <si>
    <t>Likes (Faceboook)</t>
  </si>
  <si>
    <t>Followers (Twitter)</t>
  </si>
  <si>
    <t>Views (Youtube)</t>
  </si>
  <si>
    <t>Likes (Instagram)</t>
  </si>
  <si>
    <t>Temática</t>
  </si>
  <si>
    <t>Autor (Redes sociales)</t>
  </si>
  <si>
    <t>Comentarios de las noticias</t>
  </si>
  <si>
    <t>NEUTRA</t>
  </si>
  <si>
    <t>Nacional</t>
  </si>
  <si>
    <t>Digital</t>
  </si>
  <si>
    <t>Econòmic-Financers</t>
  </si>
  <si>
    <t>Prensa</t>
  </si>
  <si>
    <t>General</t>
  </si>
  <si>
    <t>Comunitat de Madrid</t>
  </si>
  <si>
    <t>Europa Press</t>
  </si>
  <si>
    <t>Agències de Notícies</t>
  </si>
  <si>
    <t>Bolsamania</t>
  </si>
  <si>
    <t>Diario Siglo XXI</t>
  </si>
  <si>
    <t>El Economista</t>
  </si>
  <si>
    <t>Medicina</t>
  </si>
  <si>
    <t>Gaceta Médica</t>
  </si>
  <si>
    <t>Medicina TV</t>
  </si>
  <si>
    <t>Crónica de Cantabria</t>
  </si>
  <si>
    <t>Cantabria</t>
  </si>
  <si>
    <t>Infosalus</t>
  </si>
  <si>
    <t>Institut d`Investigació ...</t>
  </si>
  <si>
    <t>Aragó</t>
  </si>
  <si>
    <t>Teleprensa</t>
  </si>
  <si>
    <t>Principat d'Astúries</t>
  </si>
  <si>
    <t>Comunitat Valenciana</t>
  </si>
  <si>
    <t>IDIAP Jordi Gol</t>
  </si>
  <si>
    <t>Correo Farmacéutico</t>
  </si>
  <si>
    <t>Te Interesa</t>
  </si>
  <si>
    <t>Diario de Teruel (Ed. Impresa)</t>
  </si>
  <si>
    <t>InterBusca</t>
  </si>
  <si>
    <t>Castella la Manxa</t>
  </si>
  <si>
    <t>Investigadores españoles analizan si una 'app' puede ayudar a pacientes obesos y sedentarios a perder peso</t>
  </si>
  <si>
    <t>15-05-2018</t>
  </si>
  <si>
    <t>APLICACIÓN MOVIL (1 foto)</t>
  </si>
  <si>
    <t>Investigadores españoles analizan si una app puede ayudar a pacientes obesos y sedentarios a perder peso</t>
  </si>
  <si>
    <t>Ciència</t>
  </si>
  <si>
    <t>¿Un aplicación para evitar el sedentarismo en pacientes obesos?</t>
  </si>
  <si>
    <t>Personas con sobrepeso u obesidad de Cuenca participan en una investigación para saber si una app ayuda a perder peso</t>
  </si>
  <si>
    <t>La Cerca</t>
  </si>
  <si>
    <t>Investigadores de Rediapp estudian si una aplicación móvil puede ayudar a adelgazar</t>
  </si>
  <si>
    <t>Personas con sobrepeso de Cuenca probarán si una app les ayuda a perder peso</t>
  </si>
  <si>
    <t xml:space="preserve">El día digital </t>
  </si>
  <si>
    <t>¿Perder peso con una APP de móvil? Estos castellano-manchegos tendrán la respuesta</t>
  </si>
  <si>
    <t>El Digital Castilla-La Mancha</t>
  </si>
  <si>
    <t>La prevalencia de consumo de tabaco en Aragón es por vez primera mayor entre los chicos</t>
  </si>
  <si>
    <t>Innovadora APP para ayudar a eliminar el sobrepeso</t>
  </si>
  <si>
    <t>17-05-2018</t>
  </si>
  <si>
    <t>ECOticias</t>
  </si>
  <si>
    <t>Medi Ambient</t>
  </si>
  <si>
    <t>Radio Castilla La Mancha</t>
  </si>
  <si>
    <t>http://www.cmmedia.es/programas/radio/las-dos-miradas/podcasts/0_lqulchml/</t>
  </si>
  <si>
    <t>http://www.correofarmaceutico.com/2018/05/14/al-dia/salud-publica/analizan-si-una-app-permite-combatir-la-obesidad-y-el-sedentarismo</t>
  </si>
  <si>
    <t xml:space="preserve">TOTAL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</si>
</sst>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,000"/>
    <numFmt numFmtId="166" formatCode="0,000.00\Â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0"/>
      <name val="Arial"/>
      <family val="0"/>
    </font>
    <font>
      <sz val="8"/>
      <name val="Tahoma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justify"/>
    </xf>
    <xf numFmtId="2" fontId="3" fillId="0" borderId="0" xfId="0" applyNumberFormat="1" applyFont="1" applyAlignment="1">
      <alignment vertical="justify"/>
    </xf>
    <xf numFmtId="164" fontId="3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vertical="justify"/>
    </xf>
    <xf numFmtId="2" fontId="0" fillId="0" borderId="0" xfId="0" applyNumberFormat="1" applyAlignment="1">
      <alignment/>
    </xf>
    <xf numFmtId="0" fontId="35" fillId="0" borderId="0" xfId="46" applyAlignment="1" applyProtection="1">
      <alignment/>
      <protection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CC9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ssclipping.com/sp3/redir.php?458-01-KLKytPQYt6yhzkeKBO9OwQQ-2081-36576-0-6552034-6808-NA==" TargetMode="External" /><Relationship Id="rId2" Type="http://schemas.openxmlformats.org/officeDocument/2006/relationships/hyperlink" Target="https://www.pressclipping.com/sp3/redir.php?876-01-KS7k2oRaCRThV1u2wwNC9xw-2081-36576-0-6552034-6808-NA==" TargetMode="External" /><Relationship Id="rId3" Type="http://schemas.openxmlformats.org/officeDocument/2006/relationships/hyperlink" Target="https://www.pressclipping.com/sp3/redir.php?261-01-Kwx4qBR1v7P2DOLzjNFG5XA-2081-36576-0-6552034-6808-NA==" TargetMode="External" /><Relationship Id="rId4" Type="http://schemas.openxmlformats.org/officeDocument/2006/relationships/hyperlink" Target="https://www.pressclipping.com/sp3/redir.php?39716-01-K6GZrVfiyT3fjf3EEGPUhHA-2081-36576-0-6552034-6808-NA==" TargetMode="External" /><Relationship Id="rId5" Type="http://schemas.openxmlformats.org/officeDocument/2006/relationships/hyperlink" Target="https://www.pressclipping.com/sp3/redir.php?1466-01-KfAs2VvTQpjSyxNKkPwlbrA-2081-36576-0-6552034-6808-NA==" TargetMode="External" /><Relationship Id="rId6" Type="http://schemas.openxmlformats.org/officeDocument/2006/relationships/hyperlink" Target="https://www.pressclipping.com/sp3/redir.php?898-01-KW2Cx2rhXu5ybONde669Y9g-2081-36576-0-6552034-6808-NA==" TargetMode="External" /><Relationship Id="rId7" Type="http://schemas.openxmlformats.org/officeDocument/2006/relationships/hyperlink" Target="https://www.pressclipping.com/sp3/redir.php?655-01-K3ViCWymakZYLi4e7pHLWhw-2081-36576-0-6552034-6808-NA==" TargetMode="External" /><Relationship Id="rId8" Type="http://schemas.openxmlformats.org/officeDocument/2006/relationships/hyperlink" Target="https://www.pressclipping.com/sp3/redir.php?1345-01-KJGE4RrFd4Ku8Wc20A9xE6A-2081-36576-0-6552034-6808-NA==" TargetMode="External" /><Relationship Id="rId9" Type="http://schemas.openxmlformats.org/officeDocument/2006/relationships/hyperlink" Target="https://www.pressclipping.com/sp3/redir.php?612-01-KD4A4UGUiFG0RlBu00QVGmw-2081-36576-0-6552034-6808-NA==" TargetMode="External" /><Relationship Id="rId10" Type="http://schemas.openxmlformats.org/officeDocument/2006/relationships/hyperlink" Target="https://www.pressclipping.com/sp3/redir.php?3618-01-KaLDA0wSHWMd9Eg7HJ5HAPw-2081-36576-0-6552034-6808-NA==" TargetMode="External" /><Relationship Id="rId11" Type="http://schemas.openxmlformats.org/officeDocument/2006/relationships/hyperlink" Target="https://www.pressclipping.com/sp3/redir.php?414-01-KQclLye7f61SmQl7kTx7ZNw-2081-36576-0-6552034-6808-NA==" TargetMode="External" /><Relationship Id="rId12" Type="http://schemas.openxmlformats.org/officeDocument/2006/relationships/hyperlink" Target="https://www.pressclipping.com/sp3/redir.php?675-01-KyCGdQr6A8F2RBxHgiAboDA-2081-36576-0-6552034-6808-NA==" TargetMode="External" /><Relationship Id="rId13" Type="http://schemas.openxmlformats.org/officeDocument/2006/relationships/hyperlink" Target="https://www.pressclipping.com/sp3/redir.php?2091-01-K1ECFXzrGetnq8UeS8Vlgww-2081-36576-0-6552034-6808-NA==" TargetMode="External" /><Relationship Id="rId14" Type="http://schemas.openxmlformats.org/officeDocument/2006/relationships/hyperlink" Target="https://www.pressclipping.com/sp3/redir.php?861-01-KCeGXS9tVcMwXggppbv7GBw-2081-36576-0-6552034-6808-NA==" TargetMode="External" /><Relationship Id="rId15" Type="http://schemas.openxmlformats.org/officeDocument/2006/relationships/hyperlink" Target="https://www.pressclipping.com/sp3/redir.php?40186-01-KNzusry7539yxiXvZnDKVGQ-2081-36576-0-6564503-6808-NA==" TargetMode="External" /><Relationship Id="rId16" Type="http://schemas.openxmlformats.org/officeDocument/2006/relationships/hyperlink" Target="https://www.pressclipping.com/sp3/redir.php?1307-01-KZQEM0irDkHMMXrU3zc3gsw-2081-36576-0-6576941-6808-NA==" TargetMode="External" /><Relationship Id="rId17" Type="http://schemas.openxmlformats.org/officeDocument/2006/relationships/hyperlink" Target="http://www.cmmedia.es/programas/radio/las-dos-miradas/podcasts/0_lqulchml/" TargetMode="External" /><Relationship Id="rId18" Type="http://schemas.openxmlformats.org/officeDocument/2006/relationships/hyperlink" Target="http://www.correofarmaceutico.com/2018/05/14/al-dia/salud-publica/analizan-si-una-app-permite-combatir-la-obesidad-y-el-sedentarismo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97.8515625" style="0" customWidth="1"/>
    <col min="2" max="2" width="13.8515625" style="16" customWidth="1"/>
    <col min="3" max="3" width="30.7109375" style="16" customWidth="1"/>
    <col min="4" max="4" width="24.57421875" style="0" customWidth="1"/>
    <col min="5" max="5" width="18.140625" style="0" customWidth="1"/>
    <col min="6" max="7" width="15.7109375" style="0" customWidth="1"/>
    <col min="8" max="8" width="9.140625" style="0" customWidth="1"/>
    <col min="9" max="12" width="15.7109375" style="0" customWidth="1"/>
    <col min="13" max="15" width="9.140625" style="0" customWidth="1"/>
    <col min="16" max="16" width="35.7109375" style="0" customWidth="1"/>
    <col min="17" max="17" width="9.140625" style="0" customWidth="1"/>
    <col min="18" max="23" width="15.7109375" style="0" customWidth="1"/>
    <col min="24" max="24" width="15.7109375" style="0" hidden="1" customWidth="1"/>
    <col min="25" max="25" width="15.7109375" style="0" customWidth="1"/>
    <col min="26" max="28" width="15.7109375" style="0" hidden="1" customWidth="1"/>
    <col min="29" max="29" width="15.7109375" style="0" customWidth="1"/>
    <col min="30" max="35" width="15.7109375" style="0" hidden="1" customWidth="1"/>
    <col min="36" max="41" width="15.7109375" style="0" customWidth="1"/>
    <col min="42" max="42" width="35.7109375" style="0" customWidth="1"/>
  </cols>
  <sheetData>
    <row r="1" spans="1:42" ht="60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3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3" t="s">
        <v>39</v>
      </c>
      <c r="AO1" s="4" t="s">
        <v>40</v>
      </c>
      <c r="AP1" s="4" t="s">
        <v>41</v>
      </c>
    </row>
    <row r="2" spans="1:43" ht="12.75">
      <c r="A2" s="1" t="s">
        <v>71</v>
      </c>
      <c r="B2" s="8" t="s">
        <v>72</v>
      </c>
      <c r="C2" s="8" t="s">
        <v>51</v>
      </c>
      <c r="D2" s="2" t="s">
        <v>60</v>
      </c>
      <c r="E2" s="2" t="s">
        <v>65</v>
      </c>
      <c r="F2" s="6">
        <f aca="true" t="shared" si="0" ref="F2:F15">((J2*AC2*(R2/100))*AQ2)</f>
        <v>198.74502735828997</v>
      </c>
      <c r="G2" s="8" t="s">
        <v>42</v>
      </c>
      <c r="H2" s="2"/>
      <c r="I2" s="9">
        <f aca="true" t="shared" si="1" ref="I2:I17">(K2+L2)</f>
        <v>210756.45949799998</v>
      </c>
      <c r="J2" s="9">
        <f aca="true" t="shared" si="2" ref="J2:J15">((L2*AE2)/Y2)</f>
        <v>4451.17642459776</v>
      </c>
      <c r="L2" s="2">
        <f aca="true" t="shared" si="3" ref="L2:L15">(Z2/AF2)</f>
        <v>210756.45949799998</v>
      </c>
      <c r="M2" s="2">
        <v>0</v>
      </c>
      <c r="N2" s="2">
        <v>0</v>
      </c>
      <c r="O2" s="2">
        <v>0</v>
      </c>
      <c r="P2" s="2" t="s">
        <v>43</v>
      </c>
      <c r="Q2" s="2" t="s">
        <v>44</v>
      </c>
      <c r="R2" s="5">
        <v>47</v>
      </c>
      <c r="S2" s="7">
        <v>0.44920373421197146</v>
      </c>
      <c r="T2" s="5">
        <v>0</v>
      </c>
      <c r="U2" s="5"/>
      <c r="V2" s="5"/>
      <c r="W2" s="5"/>
      <c r="X2" s="5">
        <v>458</v>
      </c>
      <c r="Y2" s="5">
        <v>125</v>
      </c>
      <c r="Z2" s="5">
        <f aca="true" t="shared" si="4" ref="Z2:Z17">(AH2*(AI2/100))</f>
        <v>210756.45949799998</v>
      </c>
      <c r="AA2" s="5">
        <v>7500</v>
      </c>
      <c r="AB2" s="5">
        <v>0</v>
      </c>
      <c r="AC2" s="5">
        <v>0.095</v>
      </c>
      <c r="AD2" s="5">
        <v>1</v>
      </c>
      <c r="AE2" s="5">
        <v>2.64</v>
      </c>
      <c r="AF2" s="5">
        <v>1</v>
      </c>
      <c r="AG2" s="5">
        <v>34355</v>
      </c>
      <c r="AH2" s="5">
        <v>4156932140</v>
      </c>
      <c r="AI2" s="5">
        <v>0.00507</v>
      </c>
      <c r="AJ2" s="5">
        <v>0</v>
      </c>
      <c r="AK2" s="5">
        <v>0</v>
      </c>
      <c r="AL2" s="5">
        <v>0</v>
      </c>
      <c r="AM2" s="5">
        <v>0</v>
      </c>
      <c r="AN2" s="2" t="s">
        <v>45</v>
      </c>
      <c r="AO2" s="5"/>
      <c r="AP2" s="5"/>
      <c r="AQ2" s="5">
        <v>1</v>
      </c>
    </row>
    <row r="3" spans="1:43" ht="12.75">
      <c r="A3" s="1" t="s">
        <v>71</v>
      </c>
      <c r="B3" s="8" t="s">
        <v>72</v>
      </c>
      <c r="C3" s="8" t="s">
        <v>53</v>
      </c>
      <c r="D3" s="2" t="s">
        <v>60</v>
      </c>
      <c r="E3" s="2" t="s">
        <v>65</v>
      </c>
      <c r="F3" s="6">
        <f t="shared" si="0"/>
        <v>861.4541500223054</v>
      </c>
      <c r="G3" s="8" t="s">
        <v>42</v>
      </c>
      <c r="H3" s="2"/>
      <c r="I3" s="9">
        <f t="shared" si="1"/>
        <v>1230451.9134400003</v>
      </c>
      <c r="J3" s="9">
        <f t="shared" si="2"/>
        <v>19293.486002739202</v>
      </c>
      <c r="L3" s="2">
        <f t="shared" si="3"/>
        <v>1230451.9134400003</v>
      </c>
      <c r="M3" s="2">
        <v>0</v>
      </c>
      <c r="N3" s="2">
        <v>0</v>
      </c>
      <c r="O3" s="2">
        <v>0</v>
      </c>
      <c r="P3" s="2" t="s">
        <v>43</v>
      </c>
      <c r="Q3" s="2" t="s">
        <v>44</v>
      </c>
      <c r="R3" s="5">
        <v>47</v>
      </c>
      <c r="S3" s="7">
        <v>0.44920373421197146</v>
      </c>
      <c r="T3" s="5">
        <v>0</v>
      </c>
      <c r="U3" s="5"/>
      <c r="V3" s="5"/>
      <c r="W3" s="5"/>
      <c r="X3" s="5">
        <v>876</v>
      </c>
      <c r="Y3" s="5">
        <v>125</v>
      </c>
      <c r="Z3" s="5">
        <f t="shared" si="4"/>
        <v>1230451.9134400003</v>
      </c>
      <c r="AA3" s="5">
        <v>60100</v>
      </c>
      <c r="AB3" s="5">
        <v>0</v>
      </c>
      <c r="AC3" s="5">
        <v>0.095</v>
      </c>
      <c r="AD3" s="5">
        <v>1</v>
      </c>
      <c r="AE3" s="5">
        <v>1.96</v>
      </c>
      <c r="AF3" s="5">
        <v>1</v>
      </c>
      <c r="AG3" s="5">
        <v>3198</v>
      </c>
      <c r="AH3" s="5">
        <v>4156932140</v>
      </c>
      <c r="AI3" s="5">
        <v>0.0296</v>
      </c>
      <c r="AJ3" s="5">
        <v>0</v>
      </c>
      <c r="AK3" s="5">
        <v>0</v>
      </c>
      <c r="AL3" s="5">
        <v>0</v>
      </c>
      <c r="AM3" s="5">
        <v>0</v>
      </c>
      <c r="AN3" s="2" t="s">
        <v>45</v>
      </c>
      <c r="AO3" s="5"/>
      <c r="AP3" s="5"/>
      <c r="AQ3" s="5">
        <v>1</v>
      </c>
    </row>
    <row r="4" spans="1:43" ht="12.75">
      <c r="A4" s="1" t="s">
        <v>73</v>
      </c>
      <c r="B4" s="8" t="s">
        <v>72</v>
      </c>
      <c r="C4" s="8" t="s">
        <v>49</v>
      </c>
      <c r="D4" s="2" t="s">
        <v>60</v>
      </c>
      <c r="E4" s="2" t="s">
        <v>65</v>
      </c>
      <c r="F4" s="6">
        <f t="shared" si="0"/>
        <v>1014.5131452074668</v>
      </c>
      <c r="G4" s="8" t="s">
        <v>42</v>
      </c>
      <c r="H4" s="2"/>
      <c r="I4" s="9">
        <f t="shared" si="1"/>
        <v>2377765.18408</v>
      </c>
      <c r="J4" s="9">
        <f t="shared" si="2"/>
        <v>27053.68387219911</v>
      </c>
      <c r="L4" s="2">
        <f t="shared" si="3"/>
        <v>2377765.18408</v>
      </c>
      <c r="M4" s="2">
        <v>0</v>
      </c>
      <c r="N4" s="2">
        <v>0</v>
      </c>
      <c r="O4" s="2">
        <v>0</v>
      </c>
      <c r="P4" s="2" t="s">
        <v>48</v>
      </c>
      <c r="Q4" s="2" t="s">
        <v>44</v>
      </c>
      <c r="R4" s="5">
        <v>75</v>
      </c>
      <c r="S4" s="7">
        <v>0.08877905912502287</v>
      </c>
      <c r="T4" s="5">
        <v>0</v>
      </c>
      <c r="U4" s="5"/>
      <c r="V4" s="5"/>
      <c r="W4" s="5"/>
      <c r="X4" s="5">
        <v>261</v>
      </c>
      <c r="Y4" s="5">
        <v>225</v>
      </c>
      <c r="Z4" s="5">
        <f t="shared" si="4"/>
        <v>2377765.18408</v>
      </c>
      <c r="AA4" s="5">
        <v>60200</v>
      </c>
      <c r="AB4" s="5">
        <v>0</v>
      </c>
      <c r="AC4" s="5">
        <v>0.05</v>
      </c>
      <c r="AD4" s="5">
        <v>1</v>
      </c>
      <c r="AE4" s="5">
        <v>2.56</v>
      </c>
      <c r="AF4" s="5">
        <v>1</v>
      </c>
      <c r="AG4" s="5">
        <v>2615</v>
      </c>
      <c r="AH4" s="5">
        <v>4156932140</v>
      </c>
      <c r="AI4" s="5">
        <v>0.0572</v>
      </c>
      <c r="AJ4" s="5">
        <v>0</v>
      </c>
      <c r="AK4" s="5">
        <v>0</v>
      </c>
      <c r="AL4" s="5">
        <v>0</v>
      </c>
      <c r="AM4" s="5">
        <v>0</v>
      </c>
      <c r="AN4" s="2" t="s">
        <v>50</v>
      </c>
      <c r="AO4" s="5"/>
      <c r="AP4" s="5"/>
      <c r="AQ4" s="5">
        <v>1</v>
      </c>
    </row>
    <row r="5" spans="1:43" ht="12.75">
      <c r="A5" s="1" t="s">
        <v>71</v>
      </c>
      <c r="B5" s="8" t="s">
        <v>72</v>
      </c>
      <c r="C5" s="8" t="s">
        <v>59</v>
      </c>
      <c r="D5" s="2" t="s">
        <v>60</v>
      </c>
      <c r="E5" s="2" t="s">
        <v>65</v>
      </c>
      <c r="F5" s="6">
        <f t="shared" si="0"/>
        <v>93.59877319657899</v>
      </c>
      <c r="G5" s="8" t="s">
        <v>42</v>
      </c>
      <c r="H5" s="2"/>
      <c r="I5" s="9">
        <f t="shared" si="1"/>
        <v>64016.75495599999</v>
      </c>
      <c r="J5" s="9">
        <f t="shared" si="2"/>
        <v>4874.936103988489</v>
      </c>
      <c r="L5" s="2">
        <f t="shared" si="3"/>
        <v>64016.75495599999</v>
      </c>
      <c r="M5" s="2">
        <v>0</v>
      </c>
      <c r="N5" s="2">
        <v>0</v>
      </c>
      <c r="O5" s="2">
        <v>0</v>
      </c>
      <c r="P5" s="2" t="s">
        <v>43</v>
      </c>
      <c r="Q5" s="2" t="s">
        <v>44</v>
      </c>
      <c r="R5" s="5">
        <v>48</v>
      </c>
      <c r="S5" s="7">
        <v>0.44682408932820794</v>
      </c>
      <c r="T5" s="5">
        <v>0</v>
      </c>
      <c r="U5" s="5"/>
      <c r="V5" s="5"/>
      <c r="W5" s="5"/>
      <c r="X5" s="5">
        <v>39716</v>
      </c>
      <c r="Y5" s="5">
        <v>29.6779</v>
      </c>
      <c r="Z5" s="5">
        <f t="shared" si="4"/>
        <v>64016.75495599999</v>
      </c>
      <c r="AA5" s="5">
        <v>0</v>
      </c>
      <c r="AB5" s="5">
        <v>0</v>
      </c>
      <c r="AC5" s="5">
        <v>0.04</v>
      </c>
      <c r="AD5" s="5">
        <v>1</v>
      </c>
      <c r="AE5" s="5">
        <v>2.26</v>
      </c>
      <c r="AF5" s="5">
        <v>1</v>
      </c>
      <c r="AG5" s="5">
        <v>77177</v>
      </c>
      <c r="AH5" s="5">
        <v>4156932140</v>
      </c>
      <c r="AI5" s="5">
        <v>0.00154</v>
      </c>
      <c r="AJ5" s="5">
        <v>0</v>
      </c>
      <c r="AK5" s="5">
        <v>0</v>
      </c>
      <c r="AL5" s="5">
        <v>0</v>
      </c>
      <c r="AM5" s="5">
        <v>0</v>
      </c>
      <c r="AN5" s="2" t="s">
        <v>54</v>
      </c>
      <c r="AO5" s="5"/>
      <c r="AP5" s="5"/>
      <c r="AQ5" s="5">
        <v>1</v>
      </c>
    </row>
    <row r="6" spans="1:43" ht="12.75">
      <c r="A6" s="1" t="s">
        <v>74</v>
      </c>
      <c r="B6" s="8" t="s">
        <v>72</v>
      </c>
      <c r="C6" s="8" t="s">
        <v>57</v>
      </c>
      <c r="D6" s="2" t="s">
        <v>60</v>
      </c>
      <c r="E6" s="2" t="s">
        <v>65</v>
      </c>
      <c r="F6" s="6">
        <f t="shared" si="0"/>
        <v>0.513357840470016</v>
      </c>
      <c r="G6" s="8" t="s">
        <v>42</v>
      </c>
      <c r="H6" s="2"/>
      <c r="I6" s="9">
        <f t="shared" si="1"/>
        <v>1330.2182848</v>
      </c>
      <c r="J6" s="9">
        <f t="shared" si="2"/>
        <v>15.9626194176</v>
      </c>
      <c r="L6" s="2">
        <f t="shared" si="3"/>
        <v>1330.2182848</v>
      </c>
      <c r="M6" s="2">
        <v>0</v>
      </c>
      <c r="N6" s="2">
        <v>0</v>
      </c>
      <c r="O6" s="2">
        <v>0</v>
      </c>
      <c r="P6" s="2" t="s">
        <v>58</v>
      </c>
      <c r="Q6" s="2" t="s">
        <v>44</v>
      </c>
      <c r="R6" s="5">
        <v>48</v>
      </c>
      <c r="S6" s="7">
        <v>0.4460003660992129</v>
      </c>
      <c r="T6" s="5">
        <v>0</v>
      </c>
      <c r="U6" s="5"/>
      <c r="V6" s="5"/>
      <c r="W6" s="5"/>
      <c r="X6" s="5">
        <v>1466</v>
      </c>
      <c r="Y6" s="5">
        <v>125</v>
      </c>
      <c r="Z6" s="5">
        <f t="shared" si="4"/>
        <v>1330.2182848</v>
      </c>
      <c r="AA6" s="5">
        <v>0</v>
      </c>
      <c r="AB6" s="5">
        <v>0</v>
      </c>
      <c r="AC6" s="5">
        <v>0.067</v>
      </c>
      <c r="AD6" s="5">
        <v>1</v>
      </c>
      <c r="AE6" s="5">
        <v>1.5</v>
      </c>
      <c r="AF6" s="5">
        <v>1</v>
      </c>
      <c r="AG6" s="5">
        <v>2074286</v>
      </c>
      <c r="AH6" s="5">
        <v>4156932140</v>
      </c>
      <c r="AI6" s="5">
        <v>3.2E-05</v>
      </c>
      <c r="AJ6" s="5">
        <v>0</v>
      </c>
      <c r="AK6" s="5">
        <v>0</v>
      </c>
      <c r="AL6" s="5">
        <v>0</v>
      </c>
      <c r="AM6" s="5">
        <v>0</v>
      </c>
      <c r="AN6" s="2" t="s">
        <v>45</v>
      </c>
      <c r="AO6" s="5"/>
      <c r="AP6" s="5"/>
      <c r="AQ6" s="5">
        <v>1</v>
      </c>
    </row>
    <row r="7" spans="1:43" ht="12.75">
      <c r="A7" s="1" t="s">
        <v>71</v>
      </c>
      <c r="B7" s="8" t="s">
        <v>72</v>
      </c>
      <c r="C7" s="8" t="s">
        <v>62</v>
      </c>
      <c r="D7" s="2" t="s">
        <v>60</v>
      </c>
      <c r="E7" s="2" t="s">
        <v>65</v>
      </c>
      <c r="F7" s="6">
        <f t="shared" si="0"/>
        <v>8.7093102552027</v>
      </c>
      <c r="G7" s="8" t="s">
        <v>42</v>
      </c>
      <c r="H7" s="2"/>
      <c r="I7" s="9">
        <f t="shared" si="1"/>
        <v>37828.082473999995</v>
      </c>
      <c r="J7" s="9">
        <f t="shared" si="2"/>
        <v>370.6089470299022</v>
      </c>
      <c r="L7" s="2">
        <f t="shared" si="3"/>
        <v>37828.082473999995</v>
      </c>
      <c r="M7" s="2">
        <v>0</v>
      </c>
      <c r="N7" s="2">
        <v>0</v>
      </c>
      <c r="O7" s="2">
        <v>0</v>
      </c>
      <c r="P7" s="2" t="s">
        <v>43</v>
      </c>
      <c r="Q7" s="2" t="s">
        <v>44</v>
      </c>
      <c r="R7" s="5">
        <v>47</v>
      </c>
      <c r="S7" s="7">
        <v>0.4500274574409665</v>
      </c>
      <c r="T7" s="5">
        <v>0</v>
      </c>
      <c r="U7" s="5"/>
      <c r="V7" s="5"/>
      <c r="W7" s="5"/>
      <c r="X7" s="5">
        <v>898</v>
      </c>
      <c r="Y7" s="5">
        <v>138.8153</v>
      </c>
      <c r="Z7" s="5">
        <f t="shared" si="4"/>
        <v>37828.082473999995</v>
      </c>
      <c r="AA7" s="5">
        <v>95250</v>
      </c>
      <c r="AB7" s="5">
        <v>0</v>
      </c>
      <c r="AC7" s="5">
        <v>0.05</v>
      </c>
      <c r="AD7" s="5">
        <v>1</v>
      </c>
      <c r="AE7" s="5">
        <v>1.3599999999999999</v>
      </c>
      <c r="AF7" s="5">
        <v>1</v>
      </c>
      <c r="AG7" s="5">
        <v>230568</v>
      </c>
      <c r="AH7" s="5">
        <v>4156932140</v>
      </c>
      <c r="AI7" s="5">
        <v>0.00091</v>
      </c>
      <c r="AJ7" s="5">
        <v>0</v>
      </c>
      <c r="AK7" s="5">
        <v>0</v>
      </c>
      <c r="AL7" s="5">
        <v>0</v>
      </c>
      <c r="AM7" s="5">
        <v>0</v>
      </c>
      <c r="AN7" s="2" t="s">
        <v>50</v>
      </c>
      <c r="AO7" s="5"/>
      <c r="AP7" s="5"/>
      <c r="AQ7" s="5">
        <v>1</v>
      </c>
    </row>
    <row r="8" spans="1:43" ht="12.75">
      <c r="A8" s="1" t="s">
        <v>71</v>
      </c>
      <c r="B8" s="8" t="s">
        <v>72</v>
      </c>
      <c r="C8" s="8" t="s">
        <v>52</v>
      </c>
      <c r="D8" s="2" t="s">
        <v>60</v>
      </c>
      <c r="E8" s="2" t="s">
        <v>65</v>
      </c>
      <c r="F8" s="6">
        <f t="shared" si="0"/>
        <v>134.29016786065887</v>
      </c>
      <c r="G8" s="8" t="s">
        <v>42</v>
      </c>
      <c r="H8" s="2"/>
      <c r="I8" s="9">
        <f t="shared" si="1"/>
        <v>56118.58389</v>
      </c>
      <c r="J8" s="9">
        <f t="shared" si="2"/>
        <v>3174.7084600628573</v>
      </c>
      <c r="L8" s="2">
        <f t="shared" si="3"/>
        <v>56118.58389</v>
      </c>
      <c r="M8" s="2">
        <v>0</v>
      </c>
      <c r="N8" s="2">
        <v>0</v>
      </c>
      <c r="O8" s="2">
        <v>0</v>
      </c>
      <c r="P8" s="2" t="s">
        <v>64</v>
      </c>
      <c r="Q8" s="2" t="s">
        <v>44</v>
      </c>
      <c r="R8" s="5">
        <v>47</v>
      </c>
      <c r="S8" s="7">
        <v>0.44920373421197146</v>
      </c>
      <c r="T8" s="5">
        <v>0</v>
      </c>
      <c r="U8" s="5"/>
      <c r="V8" s="5"/>
      <c r="W8" s="5"/>
      <c r="X8" s="5">
        <v>655</v>
      </c>
      <c r="Y8" s="5">
        <v>35</v>
      </c>
      <c r="Z8" s="5">
        <f t="shared" si="4"/>
        <v>56118.58389</v>
      </c>
      <c r="AA8" s="5">
        <v>2500</v>
      </c>
      <c r="AB8" s="5">
        <v>0</v>
      </c>
      <c r="AC8" s="5">
        <v>0.09</v>
      </c>
      <c r="AD8" s="5">
        <v>1</v>
      </c>
      <c r="AE8" s="5">
        <v>1.98</v>
      </c>
      <c r="AF8" s="5">
        <v>1</v>
      </c>
      <c r="AG8" s="5">
        <v>139730</v>
      </c>
      <c r="AH8" s="5">
        <v>4156932140</v>
      </c>
      <c r="AI8" s="5">
        <v>0.00135</v>
      </c>
      <c r="AJ8" s="5">
        <v>0</v>
      </c>
      <c r="AK8" s="5">
        <v>0</v>
      </c>
      <c r="AL8" s="5">
        <v>0</v>
      </c>
      <c r="AM8" s="5">
        <v>0</v>
      </c>
      <c r="AN8" s="2" t="s">
        <v>54</v>
      </c>
      <c r="AO8" s="5"/>
      <c r="AP8" s="5"/>
      <c r="AQ8" s="5">
        <v>1</v>
      </c>
    </row>
    <row r="9" spans="1:43" ht="12.75">
      <c r="A9" s="1" t="s">
        <v>71</v>
      </c>
      <c r="B9" s="8" t="s">
        <v>72</v>
      </c>
      <c r="C9" s="8" t="s">
        <v>56</v>
      </c>
      <c r="D9" s="2" t="s">
        <v>60</v>
      </c>
      <c r="E9" s="2" t="s">
        <v>65</v>
      </c>
      <c r="F9" s="6">
        <f t="shared" si="0"/>
        <v>30.416253325665203</v>
      </c>
      <c r="G9" s="8" t="s">
        <v>42</v>
      </c>
      <c r="H9" s="2"/>
      <c r="I9" s="9">
        <f t="shared" si="1"/>
        <v>22031.740342</v>
      </c>
      <c r="J9" s="9">
        <f t="shared" si="2"/>
        <v>1653.057245960065</v>
      </c>
      <c r="L9" s="2">
        <f t="shared" si="3"/>
        <v>22031.740342</v>
      </c>
      <c r="M9" s="2">
        <v>0</v>
      </c>
      <c r="N9" s="2">
        <v>0</v>
      </c>
      <c r="O9" s="2">
        <v>0</v>
      </c>
      <c r="P9" s="2" t="s">
        <v>63</v>
      </c>
      <c r="Q9" s="2" t="s">
        <v>44</v>
      </c>
      <c r="R9" s="5">
        <v>46</v>
      </c>
      <c r="S9" s="7">
        <v>0.46412227713710413</v>
      </c>
      <c r="T9" s="5">
        <v>0</v>
      </c>
      <c r="U9" s="5"/>
      <c r="V9" s="5"/>
      <c r="W9" s="5"/>
      <c r="X9" s="5">
        <v>1345</v>
      </c>
      <c r="Y9" s="5">
        <v>21.3246</v>
      </c>
      <c r="Z9" s="5">
        <f t="shared" si="4"/>
        <v>22031.740342</v>
      </c>
      <c r="AA9" s="5">
        <v>1600</v>
      </c>
      <c r="AB9" s="5">
        <v>0</v>
      </c>
      <c r="AC9" s="5">
        <v>0.04</v>
      </c>
      <c r="AD9" s="5">
        <v>1</v>
      </c>
      <c r="AE9" s="5">
        <v>1.6</v>
      </c>
      <c r="AF9" s="5">
        <v>1</v>
      </c>
      <c r="AG9" s="5">
        <v>253699</v>
      </c>
      <c r="AH9" s="5">
        <v>4156932140</v>
      </c>
      <c r="AI9" s="5">
        <v>0.00053</v>
      </c>
      <c r="AJ9" s="5">
        <v>0</v>
      </c>
      <c r="AK9" s="5">
        <v>0</v>
      </c>
      <c r="AL9" s="5">
        <v>0</v>
      </c>
      <c r="AM9" s="5">
        <v>0</v>
      </c>
      <c r="AN9" s="2" t="s">
        <v>54</v>
      </c>
      <c r="AO9" s="5"/>
      <c r="AP9" s="5"/>
      <c r="AQ9" s="5">
        <v>1</v>
      </c>
    </row>
    <row r="10" spans="1:43" ht="12.75">
      <c r="A10" s="1" t="s">
        <v>71</v>
      </c>
      <c r="B10" s="8" t="s">
        <v>72</v>
      </c>
      <c r="C10" s="8" t="s">
        <v>69</v>
      </c>
      <c r="D10" s="2" t="s">
        <v>60</v>
      </c>
      <c r="E10" s="2" t="s">
        <v>65</v>
      </c>
      <c r="F10" s="6">
        <f t="shared" si="0"/>
        <v>32.016453803300564</v>
      </c>
      <c r="G10" s="8" t="s">
        <v>42</v>
      </c>
      <c r="H10" s="2"/>
      <c r="I10" s="9">
        <f t="shared" si="1"/>
        <v>21616.047128</v>
      </c>
      <c r="J10" s="9">
        <f t="shared" si="2"/>
        <v>741.1216158171428</v>
      </c>
      <c r="L10" s="2">
        <f t="shared" si="3"/>
        <v>21616.047128</v>
      </c>
      <c r="M10" s="2">
        <v>0</v>
      </c>
      <c r="N10" s="2">
        <v>0</v>
      </c>
      <c r="O10" s="2">
        <v>0</v>
      </c>
      <c r="P10" s="2" t="s">
        <v>43</v>
      </c>
      <c r="Q10" s="2" t="s">
        <v>44</v>
      </c>
      <c r="R10" s="5">
        <v>48</v>
      </c>
      <c r="S10" s="7">
        <v>0.44682408932820794</v>
      </c>
      <c r="T10" s="5">
        <v>0</v>
      </c>
      <c r="U10" s="5"/>
      <c r="V10" s="5"/>
      <c r="W10" s="5"/>
      <c r="X10" s="5">
        <v>612</v>
      </c>
      <c r="Y10" s="5">
        <v>35</v>
      </c>
      <c r="Z10" s="5">
        <f t="shared" si="4"/>
        <v>21616.047128</v>
      </c>
      <c r="AA10" s="5">
        <v>22500</v>
      </c>
      <c r="AB10" s="5">
        <v>0</v>
      </c>
      <c r="AC10" s="5">
        <v>0.09</v>
      </c>
      <c r="AD10" s="5">
        <v>1</v>
      </c>
      <c r="AE10" s="5">
        <v>1.2</v>
      </c>
      <c r="AF10" s="5">
        <v>1</v>
      </c>
      <c r="AG10" s="5">
        <v>238109</v>
      </c>
      <c r="AH10" s="5">
        <v>4156932140</v>
      </c>
      <c r="AI10" s="5">
        <v>0.00052</v>
      </c>
      <c r="AJ10" s="5">
        <v>0</v>
      </c>
      <c r="AK10" s="5">
        <v>0</v>
      </c>
      <c r="AL10" s="5">
        <v>0</v>
      </c>
      <c r="AM10" s="5">
        <v>0</v>
      </c>
      <c r="AN10" s="2" t="s">
        <v>75</v>
      </c>
      <c r="AO10" s="5"/>
      <c r="AP10" s="5"/>
      <c r="AQ10" s="5">
        <v>1</v>
      </c>
    </row>
    <row r="11" spans="1:43" ht="12.75">
      <c r="A11" s="1" t="s">
        <v>76</v>
      </c>
      <c r="B11" s="8" t="s">
        <v>72</v>
      </c>
      <c r="C11" s="8" t="s">
        <v>67</v>
      </c>
      <c r="D11" s="2" t="s">
        <v>60</v>
      </c>
      <c r="E11" s="2" t="s">
        <v>65</v>
      </c>
      <c r="F11" s="6">
        <f t="shared" si="0"/>
        <v>252.00506526953467</v>
      </c>
      <c r="G11" s="8" t="s">
        <v>42</v>
      </c>
      <c r="H11" s="2"/>
      <c r="I11" s="9">
        <f t="shared" si="1"/>
        <v>532087.31392</v>
      </c>
      <c r="J11" s="9">
        <f t="shared" si="2"/>
        <v>6087.078871244799</v>
      </c>
      <c r="L11" s="2">
        <f t="shared" si="3"/>
        <v>532087.31392</v>
      </c>
      <c r="M11" s="2">
        <v>0</v>
      </c>
      <c r="N11" s="2">
        <v>0</v>
      </c>
      <c r="O11" s="2">
        <v>0</v>
      </c>
      <c r="P11" s="2" t="s">
        <v>43</v>
      </c>
      <c r="Q11" s="2" t="s">
        <v>44</v>
      </c>
      <c r="R11" s="5">
        <v>46</v>
      </c>
      <c r="S11" s="7">
        <v>0.46741717005308436</v>
      </c>
      <c r="T11" s="5">
        <v>0</v>
      </c>
      <c r="U11" s="5"/>
      <c r="V11" s="5"/>
      <c r="W11" s="5"/>
      <c r="X11" s="5">
        <v>3618</v>
      </c>
      <c r="Y11" s="5">
        <v>125</v>
      </c>
      <c r="Z11" s="5">
        <f t="shared" si="4"/>
        <v>532087.31392</v>
      </c>
      <c r="AA11" s="5">
        <v>0</v>
      </c>
      <c r="AB11" s="5">
        <v>0</v>
      </c>
      <c r="AC11" s="5">
        <v>0.09</v>
      </c>
      <c r="AD11" s="5">
        <v>1</v>
      </c>
      <c r="AE11" s="5">
        <v>1.43</v>
      </c>
      <c r="AF11" s="5">
        <v>1</v>
      </c>
      <c r="AG11" s="5">
        <v>16556</v>
      </c>
      <c r="AH11" s="5">
        <v>4156932140</v>
      </c>
      <c r="AI11" s="5">
        <v>0.0128</v>
      </c>
      <c r="AJ11" s="5">
        <v>0</v>
      </c>
      <c r="AK11" s="5">
        <v>0</v>
      </c>
      <c r="AL11" s="5">
        <v>0</v>
      </c>
      <c r="AM11" s="5">
        <v>0</v>
      </c>
      <c r="AN11" s="2" t="s">
        <v>45</v>
      </c>
      <c r="AO11" s="5"/>
      <c r="AP11" s="5"/>
      <c r="AQ11" s="5">
        <v>1</v>
      </c>
    </row>
    <row r="12" spans="1:43" ht="12.75">
      <c r="A12" s="1" t="s">
        <v>77</v>
      </c>
      <c r="B12" s="8" t="s">
        <v>72</v>
      </c>
      <c r="C12" s="8" t="s">
        <v>78</v>
      </c>
      <c r="D12" s="2" t="s">
        <v>60</v>
      </c>
      <c r="E12" s="2" t="s">
        <v>65</v>
      </c>
      <c r="F12" s="6">
        <f t="shared" si="0"/>
        <v>53.01355511416274</v>
      </c>
      <c r="G12" s="8" t="s">
        <v>42</v>
      </c>
      <c r="H12" s="2"/>
      <c r="I12" s="9">
        <f t="shared" si="1"/>
        <v>42816.401042000005</v>
      </c>
      <c r="J12" s="9">
        <f t="shared" si="2"/>
        <v>2397.7184583520007</v>
      </c>
      <c r="L12" s="2">
        <f t="shared" si="3"/>
        <v>42816.401042000005</v>
      </c>
      <c r="M12" s="2">
        <v>0</v>
      </c>
      <c r="N12" s="2">
        <v>0</v>
      </c>
      <c r="O12" s="2">
        <v>0</v>
      </c>
      <c r="P12" s="2" t="s">
        <v>70</v>
      </c>
      <c r="Q12" s="2" t="s">
        <v>44</v>
      </c>
      <c r="R12" s="5">
        <v>33</v>
      </c>
      <c r="S12" s="7">
        <v>0.3801025077796083</v>
      </c>
      <c r="T12" s="5">
        <v>0</v>
      </c>
      <c r="U12" s="5"/>
      <c r="V12" s="5"/>
      <c r="W12" s="5"/>
      <c r="X12" s="5">
        <v>414</v>
      </c>
      <c r="Y12" s="5">
        <v>125</v>
      </c>
      <c r="Z12" s="5">
        <f t="shared" si="4"/>
        <v>42816.401042000005</v>
      </c>
      <c r="AA12" s="5">
        <v>0</v>
      </c>
      <c r="AB12" s="5">
        <v>0</v>
      </c>
      <c r="AC12" s="5">
        <v>0.067</v>
      </c>
      <c r="AD12" s="5">
        <v>1</v>
      </c>
      <c r="AE12" s="5">
        <v>7</v>
      </c>
      <c r="AF12" s="5">
        <v>1</v>
      </c>
      <c r="AG12" s="5">
        <v>129041</v>
      </c>
      <c r="AH12" s="5">
        <v>4156932140</v>
      </c>
      <c r="AI12" s="5">
        <v>0.00103</v>
      </c>
      <c r="AJ12" s="5">
        <v>0</v>
      </c>
      <c r="AK12" s="5">
        <v>0</v>
      </c>
      <c r="AL12" s="5">
        <v>0</v>
      </c>
      <c r="AM12" s="5">
        <v>0</v>
      </c>
      <c r="AN12" s="2" t="s">
        <v>45</v>
      </c>
      <c r="AO12" s="5"/>
      <c r="AP12" s="5"/>
      <c r="AQ12" s="5">
        <v>1</v>
      </c>
    </row>
    <row r="13" spans="1:43" ht="12.75">
      <c r="A13" s="1" t="s">
        <v>79</v>
      </c>
      <c r="B13" s="8" t="s">
        <v>72</v>
      </c>
      <c r="C13" s="8" t="s">
        <v>55</v>
      </c>
      <c r="D13" s="2" t="s">
        <v>60</v>
      </c>
      <c r="E13" s="2" t="s">
        <v>65</v>
      </c>
      <c r="F13" s="6">
        <f t="shared" si="0"/>
        <v>8.08510186599883</v>
      </c>
      <c r="G13" s="8" t="s">
        <v>42</v>
      </c>
      <c r="H13" s="2"/>
      <c r="I13" s="9">
        <f t="shared" si="1"/>
        <v>3117.6991049999997</v>
      </c>
      <c r="J13" s="9">
        <f t="shared" si="2"/>
        <v>518.2757606409506</v>
      </c>
      <c r="L13" s="2">
        <f t="shared" si="3"/>
        <v>3117.6991049999997</v>
      </c>
      <c r="M13" s="2">
        <v>0</v>
      </c>
      <c r="N13" s="2">
        <v>0</v>
      </c>
      <c r="O13" s="2">
        <v>0</v>
      </c>
      <c r="P13" s="2" t="s">
        <v>43</v>
      </c>
      <c r="Q13" s="2" t="s">
        <v>44</v>
      </c>
      <c r="R13" s="5">
        <v>39</v>
      </c>
      <c r="S13" s="7">
        <v>0.637470254438953</v>
      </c>
      <c r="T13" s="5">
        <v>0</v>
      </c>
      <c r="U13" s="5"/>
      <c r="V13" s="5"/>
      <c r="W13" s="5"/>
      <c r="X13" s="5">
        <v>675</v>
      </c>
      <c r="Y13" s="5">
        <v>13.8357</v>
      </c>
      <c r="Z13" s="5">
        <f t="shared" si="4"/>
        <v>3117.6991049999997</v>
      </c>
      <c r="AA13" s="5">
        <v>0</v>
      </c>
      <c r="AB13" s="5">
        <v>0</v>
      </c>
      <c r="AC13" s="5">
        <v>0.04</v>
      </c>
      <c r="AD13" s="5">
        <v>1</v>
      </c>
      <c r="AE13" s="5">
        <v>2.3</v>
      </c>
      <c r="AF13" s="5">
        <v>1</v>
      </c>
      <c r="AG13" s="5">
        <v>1771764</v>
      </c>
      <c r="AH13" s="5">
        <v>4156932140</v>
      </c>
      <c r="AI13" s="5">
        <v>7.5E-05</v>
      </c>
      <c r="AJ13" s="5">
        <v>0</v>
      </c>
      <c r="AK13" s="5">
        <v>0</v>
      </c>
      <c r="AL13" s="5">
        <v>0</v>
      </c>
      <c r="AM13" s="5">
        <v>0</v>
      </c>
      <c r="AN13" s="2" t="s">
        <v>54</v>
      </c>
      <c r="AO13" s="5"/>
      <c r="AP13" s="5"/>
      <c r="AQ13" s="5">
        <v>1</v>
      </c>
    </row>
    <row r="14" spans="1:43" ht="12.75">
      <c r="A14" s="1" t="s">
        <v>80</v>
      </c>
      <c r="B14" s="8" t="s">
        <v>72</v>
      </c>
      <c r="C14" s="8" t="s">
        <v>81</v>
      </c>
      <c r="D14" s="2" t="s">
        <v>60</v>
      </c>
      <c r="E14" s="2" t="s">
        <v>65</v>
      </c>
      <c r="F14" s="6">
        <f t="shared" si="0"/>
        <v>5.850501211063569</v>
      </c>
      <c r="G14" s="8" t="s">
        <v>42</v>
      </c>
      <c r="H14" s="2"/>
      <c r="I14" s="9">
        <f t="shared" si="1"/>
        <v>4655.7639968</v>
      </c>
      <c r="J14" s="9">
        <f t="shared" si="2"/>
        <v>178.20594611829327</v>
      </c>
      <c r="L14" s="2">
        <f t="shared" si="3"/>
        <v>4655.7639968</v>
      </c>
      <c r="M14" s="2">
        <v>0</v>
      </c>
      <c r="N14" s="2">
        <v>0</v>
      </c>
      <c r="O14" s="2">
        <v>0</v>
      </c>
      <c r="P14" s="2" t="s">
        <v>70</v>
      </c>
      <c r="Q14" s="2" t="s">
        <v>44</v>
      </c>
      <c r="R14" s="5">
        <v>49</v>
      </c>
      <c r="S14" s="7">
        <v>0.4392275306608091</v>
      </c>
      <c r="T14" s="5">
        <v>0</v>
      </c>
      <c r="U14" s="5"/>
      <c r="V14" s="5"/>
      <c r="W14" s="5"/>
      <c r="X14" s="5">
        <v>2091</v>
      </c>
      <c r="Y14" s="5">
        <v>104.503</v>
      </c>
      <c r="Z14" s="5">
        <f t="shared" si="4"/>
        <v>4655.7639968</v>
      </c>
      <c r="AA14" s="5">
        <v>0</v>
      </c>
      <c r="AB14" s="5">
        <v>0</v>
      </c>
      <c r="AC14" s="5">
        <v>0.067</v>
      </c>
      <c r="AD14" s="5">
        <v>1</v>
      </c>
      <c r="AE14" s="5">
        <v>4</v>
      </c>
      <c r="AF14" s="5">
        <v>1</v>
      </c>
      <c r="AG14" s="5">
        <v>769689</v>
      </c>
      <c r="AH14" s="5">
        <v>4156932140</v>
      </c>
      <c r="AI14" s="5">
        <v>0.000112</v>
      </c>
      <c r="AJ14" s="5">
        <v>0</v>
      </c>
      <c r="AK14" s="5">
        <v>0</v>
      </c>
      <c r="AL14" s="5">
        <v>0</v>
      </c>
      <c r="AM14" s="5">
        <v>0</v>
      </c>
      <c r="AN14" s="2" t="s">
        <v>45</v>
      </c>
      <c r="AO14" s="5"/>
      <c r="AP14" s="5"/>
      <c r="AQ14" s="5">
        <v>1</v>
      </c>
    </row>
    <row r="15" spans="1:43" ht="12.75">
      <c r="A15" s="1" t="s">
        <v>82</v>
      </c>
      <c r="B15" s="8" t="s">
        <v>72</v>
      </c>
      <c r="C15" s="8" t="s">
        <v>83</v>
      </c>
      <c r="D15" s="2" t="s">
        <v>60</v>
      </c>
      <c r="E15" s="2" t="s">
        <v>65</v>
      </c>
      <c r="F15" s="6">
        <f t="shared" si="0"/>
        <v>40.6416195733428</v>
      </c>
      <c r="G15" s="8" t="s">
        <v>42</v>
      </c>
      <c r="H15" s="2"/>
      <c r="I15" s="9">
        <f t="shared" si="1"/>
        <v>25772.979268</v>
      </c>
      <c r="J15" s="9">
        <f t="shared" si="2"/>
        <v>1237.9415039093146</v>
      </c>
      <c r="L15" s="2">
        <f t="shared" si="3"/>
        <v>25772.979268</v>
      </c>
      <c r="M15" s="2">
        <v>0</v>
      </c>
      <c r="N15" s="2">
        <v>0</v>
      </c>
      <c r="O15" s="2">
        <v>0</v>
      </c>
      <c r="P15" s="2" t="s">
        <v>70</v>
      </c>
      <c r="Q15" s="2" t="s">
        <v>44</v>
      </c>
      <c r="R15" s="5">
        <v>49</v>
      </c>
      <c r="S15" s="7">
        <v>0.4392275306608091</v>
      </c>
      <c r="T15" s="5">
        <v>0</v>
      </c>
      <c r="U15" s="5"/>
      <c r="V15" s="5"/>
      <c r="W15" s="5"/>
      <c r="X15" s="5">
        <v>861</v>
      </c>
      <c r="Y15" s="5">
        <v>74.9492</v>
      </c>
      <c r="Z15" s="5">
        <f t="shared" si="4"/>
        <v>25772.979268</v>
      </c>
      <c r="AA15" s="5">
        <v>17500</v>
      </c>
      <c r="AB15" s="5">
        <v>0</v>
      </c>
      <c r="AC15" s="5">
        <v>0.067</v>
      </c>
      <c r="AD15" s="5">
        <v>1</v>
      </c>
      <c r="AE15" s="5">
        <v>3.6</v>
      </c>
      <c r="AF15" s="5">
        <v>1</v>
      </c>
      <c r="AG15" s="5">
        <v>245575</v>
      </c>
      <c r="AH15" s="5">
        <v>4156932140</v>
      </c>
      <c r="AI15" s="5">
        <v>0.00062</v>
      </c>
      <c r="AJ15" s="5">
        <v>0</v>
      </c>
      <c r="AK15" s="5">
        <v>0</v>
      </c>
      <c r="AL15" s="5">
        <v>0</v>
      </c>
      <c r="AM15" s="5">
        <v>0</v>
      </c>
      <c r="AN15" s="2" t="s">
        <v>47</v>
      </c>
      <c r="AO15" s="5"/>
      <c r="AP15" s="5"/>
      <c r="AQ15" s="5">
        <v>1</v>
      </c>
    </row>
    <row r="16" spans="1:43" ht="12.75">
      <c r="A16" s="1" t="s">
        <v>84</v>
      </c>
      <c r="B16" s="14">
        <v>43236</v>
      </c>
      <c r="C16" s="8" t="s">
        <v>68</v>
      </c>
      <c r="D16" s="2" t="s">
        <v>60</v>
      </c>
      <c r="E16" s="2" t="s">
        <v>65</v>
      </c>
      <c r="F16" s="6">
        <f>((S16*AC16*(R16/100))*AQ16)</f>
        <v>137.12160000000003</v>
      </c>
      <c r="G16" s="8" t="s">
        <v>42</v>
      </c>
      <c r="H16" s="2"/>
      <c r="I16" s="9">
        <f t="shared" si="1"/>
        <v>16508</v>
      </c>
      <c r="J16" s="9">
        <v>7428.6</v>
      </c>
      <c r="K16" s="9">
        <v>16508</v>
      </c>
      <c r="M16" s="9">
        <v>16508</v>
      </c>
      <c r="N16" s="9">
        <v>7000</v>
      </c>
      <c r="O16" s="2">
        <v>0</v>
      </c>
      <c r="P16" s="2" t="s">
        <v>61</v>
      </c>
      <c r="Q16" s="2" t="s">
        <v>46</v>
      </c>
      <c r="R16" s="5">
        <v>14</v>
      </c>
      <c r="S16" s="7">
        <v>0.56</v>
      </c>
      <c r="T16" s="5">
        <v>0</v>
      </c>
      <c r="U16" s="5"/>
      <c r="V16" s="5"/>
      <c r="W16" s="5"/>
      <c r="X16" s="5">
        <v>40186</v>
      </c>
      <c r="Y16" s="5">
        <v>78.9051</v>
      </c>
      <c r="Z16" s="5">
        <f t="shared" si="4"/>
        <v>0</v>
      </c>
      <c r="AA16" s="5">
        <v>0</v>
      </c>
      <c r="AB16" s="5">
        <v>0</v>
      </c>
      <c r="AC16" s="5">
        <v>1749</v>
      </c>
      <c r="AD16" s="5">
        <v>1</v>
      </c>
      <c r="AE16" s="5">
        <v>1</v>
      </c>
      <c r="AF16" s="5">
        <v>1</v>
      </c>
      <c r="AG16" s="5">
        <v>0</v>
      </c>
      <c r="AH16" s="5">
        <v>4156932140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2" t="s">
        <v>47</v>
      </c>
      <c r="AO16" s="5"/>
      <c r="AP16" s="5"/>
      <c r="AQ16" s="5">
        <v>1</v>
      </c>
    </row>
    <row r="17" spans="1:43" ht="12.75">
      <c r="A17" s="1" t="s">
        <v>85</v>
      </c>
      <c r="B17" s="8" t="s">
        <v>86</v>
      </c>
      <c r="C17" s="8" t="s">
        <v>87</v>
      </c>
      <c r="D17" s="2" t="s">
        <v>60</v>
      </c>
      <c r="E17" s="2" t="s">
        <v>65</v>
      </c>
      <c r="F17" s="6">
        <f>((J17*AC17*(R17/100))*AQ17)</f>
        <v>6.824494878982858</v>
      </c>
      <c r="G17" s="8" t="s">
        <v>42</v>
      </c>
      <c r="H17" s="2"/>
      <c r="I17" s="9">
        <f t="shared" si="1"/>
        <v>14133.569276</v>
      </c>
      <c r="J17" s="9">
        <f>((L17*AE17)/Y17)</f>
        <v>682.4494878982857</v>
      </c>
      <c r="L17" s="2">
        <f>(Z17/AF17)</f>
        <v>14133.569276</v>
      </c>
      <c r="M17" s="2">
        <v>0</v>
      </c>
      <c r="N17" s="2">
        <v>0</v>
      </c>
      <c r="O17" s="2">
        <v>0</v>
      </c>
      <c r="P17" s="2" t="s">
        <v>43</v>
      </c>
      <c r="Q17" s="2" t="s">
        <v>44</v>
      </c>
      <c r="R17" s="5">
        <v>25</v>
      </c>
      <c r="S17" s="7">
        <v>0.2263408383671975</v>
      </c>
      <c r="T17" s="5">
        <v>0</v>
      </c>
      <c r="U17" s="5"/>
      <c r="V17" s="5"/>
      <c r="W17" s="5"/>
      <c r="X17" s="5">
        <v>1307</v>
      </c>
      <c r="Y17" s="5">
        <v>35</v>
      </c>
      <c r="Z17" s="5">
        <f t="shared" si="4"/>
        <v>14133.569276</v>
      </c>
      <c r="AA17" s="5">
        <v>0</v>
      </c>
      <c r="AB17" s="5">
        <v>0</v>
      </c>
      <c r="AC17" s="5">
        <v>0.04</v>
      </c>
      <c r="AD17" s="5">
        <v>1</v>
      </c>
      <c r="AE17" s="5">
        <v>1.69</v>
      </c>
      <c r="AF17" s="5">
        <v>1</v>
      </c>
      <c r="AG17" s="5">
        <v>371630</v>
      </c>
      <c r="AH17" s="5">
        <v>4156932140</v>
      </c>
      <c r="AI17" s="5">
        <v>0.00034</v>
      </c>
      <c r="AJ17" s="5">
        <v>0</v>
      </c>
      <c r="AK17" s="5">
        <v>0</v>
      </c>
      <c r="AL17" s="5">
        <v>0</v>
      </c>
      <c r="AM17" s="5">
        <v>0</v>
      </c>
      <c r="AN17" s="2" t="s">
        <v>88</v>
      </c>
      <c r="AO17" s="5"/>
      <c r="AP17" s="5"/>
      <c r="AQ17" s="5">
        <v>1</v>
      </c>
    </row>
    <row r="18" spans="1:3" ht="12.75">
      <c r="A18" s="11" t="s">
        <v>90</v>
      </c>
      <c r="B18" s="15">
        <v>43236</v>
      </c>
      <c r="C18" s="8" t="s">
        <v>89</v>
      </c>
    </row>
    <row r="19" spans="1:3" ht="12.75">
      <c r="A19" s="12" t="s">
        <v>91</v>
      </c>
      <c r="B19" s="15">
        <v>43237</v>
      </c>
      <c r="C19" s="8" t="s">
        <v>66</v>
      </c>
    </row>
    <row r="20" ht="12.75">
      <c r="F20" s="10"/>
    </row>
    <row r="21" spans="5:6" ht="12.75">
      <c r="E21" s="13" t="s">
        <v>92</v>
      </c>
      <c r="F21" s="10">
        <f>SUM(F2:F20)</f>
        <v>2877.798576783024</v>
      </c>
    </row>
    <row r="22" ht="12.75">
      <c r="F22" s="10"/>
    </row>
  </sheetData>
  <sheetProtection/>
  <hyperlinks>
    <hyperlink ref="A2" r:id="rId1" display="https://www.pressclipping.com/sp3/redir.php?458-01-KLKytPQYt6yhzkeKBO9OwQQ-2081-36576-0-6552034-6808-NA=="/>
    <hyperlink ref="A3" r:id="rId2" display="https://www.pressclipping.com/sp3/redir.php?876-01-KS7k2oRaCRThV1u2wwNC9xw-2081-36576-0-6552034-6808-NA=="/>
    <hyperlink ref="A4" r:id="rId3" display="https://www.pressclipping.com/sp3/redir.php?261-01-Kwx4qBR1v7P2DOLzjNFG5XA-2081-36576-0-6552034-6808-NA=="/>
    <hyperlink ref="A5" r:id="rId4" display="https://www.pressclipping.com/sp3/redir.php?39716-01-K6GZrVfiyT3fjf3EEGPUhHA-2081-36576-0-6552034-6808-NA=="/>
    <hyperlink ref="A6" r:id="rId5" display="https://www.pressclipping.com/sp3/redir.php?1466-01-KfAs2VvTQpjSyxNKkPwlbrA-2081-36576-0-6552034-6808-NA=="/>
    <hyperlink ref="A7" r:id="rId6" display="https://www.pressclipping.com/sp3/redir.php?898-01-KW2Cx2rhXu5ybONde669Y9g-2081-36576-0-6552034-6808-NA=="/>
    <hyperlink ref="A8" r:id="rId7" display="https://www.pressclipping.com/sp3/redir.php?655-01-K3ViCWymakZYLi4e7pHLWhw-2081-36576-0-6552034-6808-NA=="/>
    <hyperlink ref="A9" r:id="rId8" display="https://www.pressclipping.com/sp3/redir.php?1345-01-KJGE4RrFd4Ku8Wc20A9xE6A-2081-36576-0-6552034-6808-NA=="/>
    <hyperlink ref="A10" r:id="rId9" display="https://www.pressclipping.com/sp3/redir.php?612-01-KD4A4UGUiFG0RlBu00QVGmw-2081-36576-0-6552034-6808-NA=="/>
    <hyperlink ref="A11" r:id="rId10" display="https://www.pressclipping.com/sp3/redir.php?3618-01-KaLDA0wSHWMd9Eg7HJ5HAPw-2081-36576-0-6552034-6808-NA=="/>
    <hyperlink ref="A12" r:id="rId11" display="https://www.pressclipping.com/sp3/redir.php?414-01-KQclLye7f61SmQl7kTx7ZNw-2081-36576-0-6552034-6808-NA=="/>
    <hyperlink ref="A13" r:id="rId12" display="https://www.pressclipping.com/sp3/redir.php?675-01-KyCGdQr6A8F2RBxHgiAboDA-2081-36576-0-6552034-6808-NA=="/>
    <hyperlink ref="A14" r:id="rId13" display="https://www.pressclipping.com/sp3/redir.php?2091-01-K1ECFXzrGetnq8UeS8Vlgww-2081-36576-0-6552034-6808-NA=="/>
    <hyperlink ref="A15" r:id="rId14" display="https://www.pressclipping.com/sp3/redir.php?861-01-KCeGXS9tVcMwXggppbv7GBw-2081-36576-0-6552034-6808-NA=="/>
    <hyperlink ref="A16" r:id="rId15" display="https://www.pressclipping.com/sp3/redir.php?40186-01-KNzusry7539yxiXvZnDKVGQ-2081-36576-0-6564503-6808-NA=="/>
    <hyperlink ref="A17" r:id="rId16" display="https://www.pressclipping.com/sp3/redir.php?1307-01-KZQEM0irDkHMMXrU3zc3gsw-2081-36576-0-6576941-6808-NA=="/>
    <hyperlink ref="A18" r:id="rId17" display="http://www.cmmedia.es/programas/radio/las-dos-miradas/podcasts/0_lqulchml/"/>
    <hyperlink ref="A19" r:id="rId18" display="http://www.correofarmaceutico.com/2018/05/14/al-dia/salud-publica/analizan-si-una-app-permite-combatir-la-obesidad-y-el-sedentarismo"/>
  </hyperlinks>
  <printOptions gridLines="1"/>
  <pageMargins left="0.75" right="0.75" top="1" bottom="1" header="0.5" footer="0.5"/>
  <pageSetup fitToHeight="0" fitToWidth="0" horizontalDpi="600" verticalDpi="600" orientation="portrait" paperSize="9" r:id="rId21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LGO</cp:lastModifiedBy>
  <dcterms:created xsi:type="dcterms:W3CDTF">2018-04-10T12:25:38Z</dcterms:created>
  <dcterms:modified xsi:type="dcterms:W3CDTF">2018-05-18T17:17:11Z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